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F24" i="1"/>
  <c r="E24" i="1"/>
  <c r="D22" i="1"/>
  <c r="G22" i="1" s="1"/>
  <c r="D21" i="1"/>
  <c r="G21" i="1" s="1"/>
  <c r="D20" i="1"/>
  <c r="G20" i="1" s="1"/>
  <c r="D19" i="1"/>
  <c r="D14" i="1" s="1"/>
  <c r="K18" i="1"/>
  <c r="G18" i="1"/>
  <c r="H18" i="1" s="1"/>
  <c r="K17" i="1"/>
  <c r="H17" i="1"/>
  <c r="G17" i="1"/>
  <c r="G16" i="1"/>
  <c r="K16" i="1" s="1"/>
  <c r="F14" i="1"/>
  <c r="E14" i="1"/>
  <c r="E12" i="1" s="1"/>
  <c r="F12" i="1"/>
  <c r="K22" i="1" l="1"/>
  <c r="H22" i="1"/>
  <c r="K34" i="1"/>
  <c r="H34" i="1"/>
  <c r="G14" i="1"/>
  <c r="H14" i="1" s="1"/>
  <c r="K20" i="1"/>
  <c r="H20" i="1"/>
  <c r="H21" i="1"/>
  <c r="K21" i="1"/>
  <c r="H16" i="1"/>
  <c r="D24" i="1"/>
  <c r="G24" i="1" s="1"/>
  <c r="H24" i="1" s="1"/>
  <c r="G19" i="1"/>
  <c r="D12" i="1" l="1"/>
  <c r="G12" i="1" s="1"/>
  <c r="H12" i="1" s="1"/>
  <c r="H19" i="1"/>
  <c r="K19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<sst xmlns="http://schemas.openxmlformats.org/spreadsheetml/2006/main" count="35" uniqueCount="34">
  <si>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</si>
  <si>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2018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</si>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</sst>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16">
          <cell r="D16">
            <v>22459228.91</v>
          </cell>
        </row>
        <row r="17">
          <cell r="D17">
            <v>26288.45</v>
          </cell>
        </row>
        <row r="18">
          <cell r="D18">
            <v>19762159.350000001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A19" zoomScaleNormal="85" workbookViewId="0">
      <selection activeCell="D34" sqref="D34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73377201.739999995</v>
      </c>
      <c r="E12" s="31">
        <f>+E14+E24</f>
        <v>119940252.30999999</v>
      </c>
      <c r="F12" s="31">
        <f>+F14+F24</f>
        <v>86497918.010000005</v>
      </c>
      <c r="G12" s="32">
        <f>D12+E12-F12</f>
        <v>106819536.03999998</v>
      </c>
      <c r="H12" s="32">
        <f>(G12-D12)</f>
        <v>33442334.299999982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23366870.550000001</v>
      </c>
      <c r="E14" s="37">
        <f>SUM(E16:E22)</f>
        <v>105378724.16999999</v>
      </c>
      <c r="F14" s="37">
        <f>SUM(F16:F22)</f>
        <v>86497918.010000005</v>
      </c>
      <c r="G14" s="32">
        <f>D14+E14-F14</f>
        <v>42247676.709999979</v>
      </c>
      <c r="H14" s="32">
        <f>+G14-D14</f>
        <v>18880806.159999978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15426523.51</v>
      </c>
      <c r="E16" s="45">
        <v>74806924.599999994</v>
      </c>
      <c r="F16" s="45">
        <v>67774219.200000003</v>
      </c>
      <c r="G16" s="45">
        <f>D16+E16-F16</f>
        <v>22459228.909999996</v>
      </c>
      <c r="H16" s="45">
        <f>-(G16-D16)</f>
        <v>-7032705.3999999966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v>3530.66</v>
      </c>
      <c r="E17" s="45">
        <v>14342031.130000001</v>
      </c>
      <c r="F17" s="45">
        <v>14319273.34</v>
      </c>
      <c r="G17" s="45">
        <f>D17+E17-F17</f>
        <v>26288.450000001118</v>
      </c>
      <c r="H17" s="45">
        <f>G17-D17</f>
        <v>22757.790000001118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v>7936816.3799999999</v>
      </c>
      <c r="E18" s="45">
        <v>16229768.439999999</v>
      </c>
      <c r="F18" s="45">
        <v>4404425.47</v>
      </c>
      <c r="G18" s="45">
        <f>D18+E18-F18</f>
        <v>19762159.350000001</v>
      </c>
      <c r="H18" s="45">
        <f>G18-D18</f>
        <v>11825342.970000003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6">
        <f>+[1]ESF!E19</f>
        <v>0</v>
      </c>
      <c r="E19" s="46">
        <v>0</v>
      </c>
      <c r="F19" s="46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6">
        <f>+[1]ESF!E20</f>
        <v>0</v>
      </c>
      <c r="E20" s="46">
        <v>0</v>
      </c>
      <c r="F20" s="46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6">
        <f>+[1]ESF!E21</f>
        <v>0</v>
      </c>
      <c r="E21" s="46">
        <v>0</v>
      </c>
      <c r="F21" s="46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6">
        <f>+[1]ESF!E22</f>
        <v>0</v>
      </c>
      <c r="E22" s="46">
        <v>0</v>
      </c>
      <c r="F22" s="46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+D26+D27+D28+D29+D30+D31+D32+D33+D34</f>
        <v>50010331.189999998</v>
      </c>
      <c r="E24" s="37">
        <f>SUM(E26:E34)</f>
        <v>14561528.140000001</v>
      </c>
      <c r="F24" s="37">
        <f>SUM(F26:F34)</f>
        <v>0</v>
      </c>
      <c r="G24" s="32">
        <f>D24+E24-F24</f>
        <v>64571859.329999998</v>
      </c>
      <c r="H24" s="32">
        <f>-(-G24+D24)</f>
        <v>14561528.140000001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6">
        <f>+[1]ESF!E29</f>
        <v>0</v>
      </c>
      <c r="E26" s="46">
        <v>0</v>
      </c>
      <c r="F26" s="46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6">
        <f>+[1]ESF!E30</f>
        <v>0</v>
      </c>
      <c r="E27" s="46">
        <v>0</v>
      </c>
      <c r="F27" s="46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44611515.539999999</v>
      </c>
      <c r="E28" s="45">
        <v>13009858.140000001</v>
      </c>
      <c r="F28" s="45">
        <v>0</v>
      </c>
      <c r="G28" s="45">
        <f>D28+E28-F28</f>
        <v>57621373.68</v>
      </c>
      <c r="H28" s="47">
        <f>+G28-D28</f>
        <v>13009858.140000001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6874693.79</v>
      </c>
      <c r="E29" s="45">
        <v>1551670</v>
      </c>
      <c r="F29" s="45">
        <v>0</v>
      </c>
      <c r="G29" s="45">
        <f>D29+E29-F29</f>
        <v>8426363.7899999991</v>
      </c>
      <c r="H29" s="47">
        <f>+G29-D29</f>
        <v>1551669.9999999991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6">
        <v>0</v>
      </c>
      <c r="F30" s="46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-1475878.18</v>
      </c>
      <c r="E31" s="46">
        <v>0</v>
      </c>
      <c r="F31" s="46">
        <v>0</v>
      </c>
      <c r="G31" s="45">
        <f t="shared" si="0"/>
        <v>-1475878.18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6">
        <v>0</v>
      </c>
      <c r="F32" s="46">
        <v>0</v>
      </c>
      <c r="G32" s="45">
        <v>0.04</v>
      </c>
      <c r="H32" s="47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6">
        <f>+[1]ESF!E36</f>
        <v>0</v>
      </c>
      <c r="E33" s="46">
        <v>0</v>
      </c>
      <c r="F33" s="46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6">
        <f>+[1]ESF!E37</f>
        <v>0</v>
      </c>
      <c r="E34" s="46">
        <v>0</v>
      </c>
      <c r="F34" s="46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0"/>
      <c r="E35" s="51"/>
      <c r="F35" s="51"/>
      <c r="G35" s="51"/>
      <c r="H35" s="51"/>
      <c r="I35" s="43"/>
      <c r="K35" s="39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5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/>
      <c r="C41" s="66"/>
      <c r="D41" s="67"/>
      <c r="E41" s="66"/>
      <c r="F41" s="66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/>
      <c r="C42" s="70"/>
      <c r="D42" s="71"/>
      <c r="E42" s="70"/>
      <c r="F42" s="70"/>
      <c r="G42" s="68"/>
      <c r="H42" s="68"/>
      <c r="I42" s="69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  <c r="H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2018-07-06T13:19:40Z</dcterms:created>
  <dcterms:modified xsi:type="dcterms:W3CDTF">2018-07-06T13:19:46Z</dcterms:modified>
</cp:coreProperties>
</file>